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marshall\OneDrive - EPM Marshall\Personal Projects\Server - 2020\"/>
    </mc:Choice>
  </mc:AlternateContent>
  <xr:revisionPtr revIDLastSave="0" documentId="13_ncr:1_{B270E0F2-5A6F-4C85-B059-F46F57367DF2}" xr6:coauthVersionLast="45" xr6:coauthVersionMax="45" xr10:uidLastSave="{00000000-0000-0000-0000-000000000000}"/>
  <bookViews>
    <workbookView xWindow="25507" yWindow="-93" windowWidth="25786" windowHeight="13986" activeTab="1" xr2:uid="{00000000-000D-0000-FFFF-FFFF00000000}"/>
  </bookViews>
  <sheets>
    <sheet name="HyperionFN" sheetId="3" r:id="rId1"/>
    <sheet name="HyperionESXi3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" i="4" l="1"/>
  <c r="E11" i="4" l="1"/>
  <c r="B11" i="4"/>
  <c r="S13" i="4"/>
  <c r="R13" i="4"/>
  <c r="Q13" i="4"/>
  <c r="P13" i="4"/>
  <c r="S12" i="4"/>
  <c r="R12" i="4"/>
  <c r="Q12" i="4"/>
  <c r="P12" i="4"/>
  <c r="S11" i="4"/>
  <c r="R11" i="4"/>
  <c r="Q11" i="4"/>
  <c r="P11" i="4"/>
  <c r="S10" i="4"/>
  <c r="R10" i="4"/>
  <c r="Q10" i="4"/>
  <c r="P10" i="4"/>
  <c r="S9" i="4"/>
  <c r="R9" i="4"/>
  <c r="Q9" i="4"/>
  <c r="S8" i="4"/>
  <c r="R8" i="4"/>
  <c r="Q8" i="4"/>
  <c r="P8" i="4"/>
  <c r="B43" i="3" l="1"/>
  <c r="E43" i="3"/>
  <c r="T21" i="3" l="1"/>
  <c r="S21" i="3"/>
  <c r="R21" i="3"/>
  <c r="Q21" i="3"/>
  <c r="T20" i="3"/>
  <c r="S20" i="3"/>
  <c r="R20" i="3"/>
  <c r="Q20" i="3"/>
  <c r="T19" i="3"/>
  <c r="S19" i="3"/>
  <c r="R19" i="3"/>
  <c r="Q19" i="3"/>
  <c r="T18" i="3"/>
  <c r="S18" i="3"/>
  <c r="R18" i="3"/>
  <c r="Q18" i="3"/>
  <c r="T17" i="3"/>
  <c r="S17" i="3"/>
  <c r="R17" i="3"/>
  <c r="Q17" i="3"/>
  <c r="T16" i="3"/>
  <c r="S16" i="3"/>
  <c r="R16" i="3"/>
  <c r="Q16" i="3"/>
  <c r="T29" i="3"/>
  <c r="S29" i="3"/>
  <c r="R29" i="3"/>
  <c r="Q29" i="3"/>
  <c r="T28" i="3"/>
  <c r="S28" i="3"/>
  <c r="R28" i="3"/>
  <c r="Q28" i="3"/>
  <c r="T27" i="3"/>
  <c r="S27" i="3"/>
  <c r="R27" i="3"/>
  <c r="Q27" i="3"/>
  <c r="T26" i="3"/>
  <c r="S26" i="3"/>
  <c r="R26" i="3"/>
  <c r="Q26" i="3"/>
  <c r="T25" i="3"/>
  <c r="S25" i="3"/>
  <c r="R25" i="3"/>
  <c r="Q25" i="3"/>
  <c r="T24" i="3"/>
  <c r="S24" i="3"/>
  <c r="R24" i="3"/>
  <c r="Q24" i="3"/>
  <c r="T13" i="3"/>
  <c r="S13" i="3"/>
  <c r="R13" i="3"/>
  <c r="Q13" i="3"/>
  <c r="T12" i="3"/>
  <c r="S12" i="3"/>
  <c r="R12" i="3"/>
  <c r="Q12" i="3"/>
  <c r="T11" i="3"/>
  <c r="S11" i="3"/>
  <c r="R11" i="3"/>
  <c r="Q11" i="3"/>
  <c r="T10" i="3"/>
  <c r="S10" i="3"/>
  <c r="R10" i="3"/>
  <c r="Q10" i="3"/>
  <c r="T9" i="3"/>
  <c r="S9" i="3"/>
  <c r="R9" i="3"/>
  <c r="Q9" i="3"/>
  <c r="T8" i="3"/>
  <c r="S8" i="3"/>
  <c r="R8" i="3"/>
  <c r="Q8" i="3"/>
</calcChain>
</file>

<file path=xl/sharedStrings.xml><?xml version="1.0" encoding="utf-8"?>
<sst xmlns="http://schemas.openxmlformats.org/spreadsheetml/2006/main" count="441" uniqueCount="140">
  <si>
    <t>93B5K0YWF</t>
  </si>
  <si>
    <t>64O3KI0MF</t>
  </si>
  <si>
    <t>Serial Number</t>
  </si>
  <si>
    <t>93C6K15XF</t>
  </si>
  <si>
    <t>83VGK0XGF</t>
  </si>
  <si>
    <t>83U9K0G7F</t>
  </si>
  <si>
    <t>83VEK0NNF</t>
  </si>
  <si>
    <t>83VEK0NJF</t>
  </si>
  <si>
    <t>83R7K0FIF</t>
  </si>
  <si>
    <t>83VHK101F</t>
  </si>
  <si>
    <t>33QDK03DF</t>
  </si>
  <si>
    <t>932HK118F</t>
  </si>
  <si>
    <t>da7</t>
  </si>
  <si>
    <t>da8</t>
  </si>
  <si>
    <t>da9</t>
  </si>
  <si>
    <t>da10</t>
  </si>
  <si>
    <t>da11</t>
  </si>
  <si>
    <t>da12</t>
  </si>
  <si>
    <t>da13</t>
  </si>
  <si>
    <t>da14</t>
  </si>
  <si>
    <t>da15</t>
  </si>
  <si>
    <t>da16</t>
  </si>
  <si>
    <t>da17</t>
  </si>
  <si>
    <t>da18</t>
  </si>
  <si>
    <t>YHKTTYUD</t>
  </si>
  <si>
    <t>da24</t>
  </si>
  <si>
    <t>YVKM7HMK</t>
  </si>
  <si>
    <t>YHKRB7YD</t>
  </si>
  <si>
    <t>P9HH15AY</t>
  </si>
  <si>
    <t>da28</t>
  </si>
  <si>
    <t>YXGLU3TK</t>
  </si>
  <si>
    <t>YHKWSUKD</t>
  </si>
  <si>
    <t>YXGLXR8K</t>
  </si>
  <si>
    <t>YVH8D0AD</t>
  </si>
  <si>
    <t>da25</t>
  </si>
  <si>
    <t>da26</t>
  </si>
  <si>
    <t>da27</t>
  </si>
  <si>
    <t>da29</t>
  </si>
  <si>
    <t>da30</t>
  </si>
  <si>
    <t>da31</t>
  </si>
  <si>
    <t>da32</t>
  </si>
  <si>
    <t>64O3KI0NF</t>
  </si>
  <si>
    <t>zMovies</t>
  </si>
  <si>
    <t>da35</t>
  </si>
  <si>
    <t>da34</t>
  </si>
  <si>
    <t>da23</t>
  </si>
  <si>
    <t>da22</t>
  </si>
  <si>
    <t>da21</t>
  </si>
  <si>
    <t>da20</t>
  </si>
  <si>
    <t>da19</t>
  </si>
  <si>
    <t>zTV</t>
  </si>
  <si>
    <t>da6</t>
  </si>
  <si>
    <t>da5</t>
  </si>
  <si>
    <t>da4</t>
  </si>
  <si>
    <t>da3</t>
  </si>
  <si>
    <t>da33</t>
  </si>
  <si>
    <t>zBackupNew</t>
  </si>
  <si>
    <t>ada2</t>
  </si>
  <si>
    <t>da2</t>
  </si>
  <si>
    <t>ada3</t>
  </si>
  <si>
    <t>z8x2TB</t>
  </si>
  <si>
    <t>mirror-3</t>
  </si>
  <si>
    <t>mirror-2</t>
  </si>
  <si>
    <t>mirror-1</t>
  </si>
  <si>
    <t>mirror-0</t>
  </si>
  <si>
    <t>x</t>
  </si>
  <si>
    <t>unused</t>
  </si>
  <si>
    <t>YVGRVGLA</t>
  </si>
  <si>
    <t>YVGRVGGA</t>
  </si>
  <si>
    <t>da36</t>
  </si>
  <si>
    <t>SAS</t>
  </si>
  <si>
    <t>SATA</t>
  </si>
  <si>
    <t>P8G41YPR</t>
  </si>
  <si>
    <t>P8GZXRZP</t>
  </si>
  <si>
    <t>P8GNE73R</t>
  </si>
  <si>
    <t>P8GE27WX</t>
  </si>
  <si>
    <t>P8H1ASMR</t>
  </si>
  <si>
    <t>YHKDSNKG</t>
  </si>
  <si>
    <t>YVH8W3YD</t>
  </si>
  <si>
    <t>YVG1B8UD</t>
  </si>
  <si>
    <t>YHKLHJLG</t>
  </si>
  <si>
    <t>YFGPSR7D</t>
  </si>
  <si>
    <t>Manufacturer</t>
  </si>
  <si>
    <t>Model</t>
  </si>
  <si>
    <t>Drive</t>
  </si>
  <si>
    <t>Interface</t>
  </si>
  <si>
    <t>Array</t>
  </si>
  <si>
    <t>Errors</t>
  </si>
  <si>
    <t>Installation Date</t>
  </si>
  <si>
    <t>YGH6JTLA</t>
  </si>
  <si>
    <t>YFGLET3A</t>
  </si>
  <si>
    <t>YGGDT8TC</t>
  </si>
  <si>
    <t>YFGPV0SD</t>
  </si>
  <si>
    <t>YFGGEELA</t>
  </si>
  <si>
    <t>ada5</t>
  </si>
  <si>
    <t>ada4</t>
  </si>
  <si>
    <t>YGH25S4B</t>
  </si>
  <si>
    <t>YGGLX4NB</t>
  </si>
  <si>
    <t>YFGBPTDA</t>
  </si>
  <si>
    <t>External Chassis (Front)</t>
  </si>
  <si>
    <t>External Chassis (Rear)</t>
  </si>
  <si>
    <t>YNG7EM6A</t>
  </si>
  <si>
    <t>da37</t>
  </si>
  <si>
    <t>HUA723030ALA640</t>
  </si>
  <si>
    <t>Hitachi</t>
  </si>
  <si>
    <t>MG03ACA300</t>
  </si>
  <si>
    <t>Toshiba</t>
  </si>
  <si>
    <t>HUS72303CLAR3000</t>
  </si>
  <si>
    <t>HUS724030ALE641</t>
  </si>
  <si>
    <t>HUS723030ALS640</t>
  </si>
  <si>
    <t>HUS724030ALA640</t>
  </si>
  <si>
    <t>H7230AS60SUN3.0T</t>
  </si>
  <si>
    <t>Main Chassis (by serial number)</t>
  </si>
  <si>
    <t>Main Chassis (by /dev/xxx)</t>
  </si>
  <si>
    <t>Capacity</t>
  </si>
  <si>
    <t>Pool</t>
  </si>
  <si>
    <t>vDev</t>
  </si>
  <si>
    <t>raidz2-0</t>
  </si>
  <si>
    <t>HDS5C3030ALA630</t>
  </si>
  <si>
    <t>HUA723020ALA641</t>
  </si>
  <si>
    <t>da1</t>
  </si>
  <si>
    <t>da0</t>
  </si>
  <si>
    <t>cache</t>
  </si>
  <si>
    <t>logs</t>
  </si>
  <si>
    <t xml:space="preserve">BTTV40930B6W200GGN </t>
  </si>
  <si>
    <t xml:space="preserve">BTTV4112005R200GGN  </t>
  </si>
  <si>
    <t>SSDSC2BA200G3L</t>
  </si>
  <si>
    <t>Intel</t>
  </si>
  <si>
    <t>Bad Drives (Ready for Removal)</t>
  </si>
  <si>
    <t>Total</t>
  </si>
  <si>
    <t>Active Drives</t>
  </si>
  <si>
    <t>To Be Removed</t>
  </si>
  <si>
    <t>To Be Replaced</t>
  </si>
  <si>
    <t>HUSS4010BSS600</t>
  </si>
  <si>
    <t>XSVSYD4A</t>
  </si>
  <si>
    <t>da38</t>
  </si>
  <si>
    <t>XSVT0NJA</t>
  </si>
  <si>
    <t>XSVTGRLA</t>
  </si>
  <si>
    <t>XSVSJ6AA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</si>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</sst>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1" tint="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14" fontId="0" fillId="0" borderId="0" xfId="0" applyNumberFormat="1"/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/>
    <xf numFmtId="0" fontId="0" fillId="5" borderId="0" xfId="0" applyFill="1"/>
    <xf numFmtId="164" fontId="0" fillId="5" borderId="0" xfId="0" applyNumberFormat="1" applyFill="1"/>
    <xf numFmtId="0" fontId="0" fillId="5" borderId="7" xfId="0" applyFill="1" applyBorder="1" applyAlignment="1">
      <alignment horizontal="center" vertical="center"/>
    </xf>
    <xf numFmtId="0" fontId="2" fillId="6" borderId="11" xfId="0" applyFont="1" applyFill="1" applyBorder="1"/>
    <xf numFmtId="0" fontId="2" fillId="6" borderId="12" xfId="0" applyFont="1" applyFill="1" applyBorder="1"/>
    <xf numFmtId="0" fontId="2" fillId="6" borderId="13" xfId="0" applyFont="1" applyFill="1" applyBorder="1"/>
    <xf numFmtId="165" fontId="0" fillId="0" borderId="0" xfId="1" applyNumberFormat="1" applyFont="1" applyFill="1"/>
    <xf numFmtId="0" fontId="0" fillId="2" borderId="2" xfId="0" applyFill="1" applyBorder="1"/>
    <xf numFmtId="0" fontId="0" fillId="5" borderId="2" xfId="0" applyFill="1" applyBorder="1"/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33">
    <dxf>
      <numFmt numFmtId="164" formatCode="0.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.0_);_(* \(#,##0.0\);_(* &quot;-&quot;??_);_(@_)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rgb="FF9BC2E6"/>
        </top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.0_);_(* \(#,##0.0\);_(* &quot;-&quot;??_);_(@_)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164" formatCode="0.0"/>
    </dxf>
    <dxf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2D718C-EF8F-4E03-B14A-930B4C95A109}" name="Table1" displayName="Table1" ref="A2:J43" totalsRowCount="1" headerRowDxfId="32">
  <autoFilter ref="A2:J42" xr:uid="{26E627C6-EA6B-46B7-910F-E620A11AC5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39836BB9-EA5B-4013-9900-9614FB5A8E0D}" name="Serial Number" totalsRowLabel="Total"/>
    <tableColumn id="2" xr3:uid="{6E256967-C2A6-4B02-94D1-168B416661EB}" name="Drive" totalsRowFunction="count"/>
    <tableColumn id="3" xr3:uid="{2D3220A1-C0E0-4119-9CA7-CC41BBBB749C}" name="Manufacturer"/>
    <tableColumn id="4" xr3:uid="{6B36CF3E-ED8D-48F3-BD8F-18213BAA0417}" name="Model"/>
    <tableColumn id="5" xr3:uid="{C5AD65F5-46C3-45E6-8A70-D50D87A7FBEB}" name="Capacity" totalsRowFunction="sum" dataDxfId="31" totalsRowDxfId="30"/>
    <tableColumn id="6" xr3:uid="{49C0338E-48BC-4EE2-9072-1ED7E0C00543}" name="Interface"/>
    <tableColumn id="7" xr3:uid="{7E81306B-D400-4DF0-98FA-8F1CD7BE01D0}" name="Pool"/>
    <tableColumn id="8" xr3:uid="{BFB37525-8C10-48F0-97C4-F7C528308BA4}" name="vDev"/>
    <tableColumn id="9" xr3:uid="{257609FD-90F4-482E-BC64-13BA77CEB2B5}" name="Errors"/>
    <tableColumn id="10" xr3:uid="{8931AAC7-EC43-4CF4-B1DB-A4F83CB59EF2}" name="Installation Dat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070A53-5F7C-48A3-99A4-8E482F07D4D7}" name="Table2" displayName="Table2" ref="A46:J49" totalsRowShown="0" headerRowDxfId="29" dataDxfId="27" headerRowBorderDxfId="28" tableBorderDxfId="26">
  <autoFilter ref="A46:J49" xr:uid="{345B2727-ADF0-4F61-BFF8-808A1B85032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835D8A67-7085-452C-A8A5-0F7BE89BF384}" name="Serial Number" dataDxfId="25"/>
    <tableColumn id="2" xr3:uid="{C4BDA38D-BA16-491F-A65F-6DF79126D5A6}" name="Drive" dataDxfId="24"/>
    <tableColumn id="3" xr3:uid="{06DBD2C3-FBB4-4298-87A7-651C15B4A678}" name="Manufacturer" dataDxfId="23"/>
    <tableColumn id="4" xr3:uid="{592F2F70-504B-4A0F-A5F5-405623A569BD}" name="Model" dataDxfId="22"/>
    <tableColumn id="5" xr3:uid="{4BA8EE42-8214-4FAD-8779-91A7B3E4E667}" name="Capacity" dataDxfId="21" dataCellStyle="Comma"/>
    <tableColumn id="6" xr3:uid="{FCAFF000-91AE-4AAE-B890-724BB74B5CFE}" name="Interface" dataDxfId="20"/>
    <tableColumn id="7" xr3:uid="{6069F56E-E529-4208-BDA9-C94EA78A61BD}" name="Pool" dataDxfId="19"/>
    <tableColumn id="8" xr3:uid="{CE3A9C5C-09CB-4978-AFE4-92A5A0D68CC2}" name="vDev" dataDxfId="18"/>
    <tableColumn id="9" xr3:uid="{A0618494-C694-4449-BBD6-0C880BD27368}" name="Errors" dataDxfId="17"/>
    <tableColumn id="10" xr3:uid="{62E9E81F-B819-4FB9-B903-E5CD03DB90A9}" name="Installation Date" dataDxfId="1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E0D0BFD-DE0C-47A9-8F98-CAAB4D34DDD0}" name="Table16" displayName="Table16" ref="A2:I11" totalsRowCount="1" headerRowDxfId="15">
  <autoFilter ref="A2:I10" xr:uid="{26E627C6-EA6B-46B7-910F-E620A11AC5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3D533F8F-9D67-444B-A1BC-08AA34D95229}" name="Serial Number" totalsRowLabel="Total"/>
    <tableColumn id="2" xr3:uid="{E1AA92D5-6FB0-4B08-AF3D-C0B7B4F226F7}" name="Drive" totalsRowFunction="count"/>
    <tableColumn id="3" xr3:uid="{A5E37B34-75C2-4E19-894E-9E36B1E7BB22}" name="Manufacturer"/>
    <tableColumn id="4" xr3:uid="{2C7660DF-4EE7-4BD5-BE58-14B437702B68}" name="Model"/>
    <tableColumn id="5" xr3:uid="{49F51254-DC3A-483A-B159-40A257BEAFB1}" name="Capacity" totalsRowFunction="sum" dataDxfId="14" totalsRowDxfId="0"/>
    <tableColumn id="6" xr3:uid="{CD14FE80-4C5D-4ACD-8767-D39A28C1D794}" name="Interface"/>
    <tableColumn id="7" xr3:uid="{0F5578C6-9075-4E5C-AA69-C064484B6FFC}" name="Array"/>
    <tableColumn id="9" xr3:uid="{AFF8978D-D555-497E-8761-B4E2112BD9B2}" name="Errors"/>
    <tableColumn id="10" xr3:uid="{A81C9189-5351-4C15-9C27-9B9DF9FEBF14}" name="Installation Dat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3DDB125-424F-4A7B-86AE-BAFC9ABF2B9F}" name="Table27" displayName="Table27" ref="A14:I17" totalsRowShown="0" headerRowDxfId="13" dataDxfId="11" headerRowBorderDxfId="12" tableBorderDxfId="10">
  <autoFilter ref="A14:I17" xr:uid="{345B2727-ADF0-4F61-BFF8-808A1B85032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9570BA48-A22A-4B00-B911-41EC9770F9A6}" name="Serial Number" dataDxfId="9"/>
    <tableColumn id="2" xr3:uid="{BB2CA67E-5BC8-4DB1-B732-3303C8152E60}" name="Drive" dataDxfId="8"/>
    <tableColumn id="3" xr3:uid="{CFF9E747-6D02-44F6-82FF-ABF4915B55AC}" name="Manufacturer" dataDxfId="7"/>
    <tableColumn id="4" xr3:uid="{AAFDFF2A-2799-4136-AD64-CE7720E26B86}" name="Model" dataDxfId="6"/>
    <tableColumn id="5" xr3:uid="{B43A48DC-BF5B-46F4-B919-2FBCF075861E}" name="Capacity" dataDxfId="5" dataCellStyle="Comma"/>
    <tableColumn id="6" xr3:uid="{CB1448E1-B5AB-4724-9ED9-3CD16FB861C2}" name="Interface" dataDxfId="4"/>
    <tableColumn id="7" xr3:uid="{A563882B-4AE6-43F2-8221-AFE39FBE568A}" name="Pool" dataDxfId="3"/>
    <tableColumn id="9" xr3:uid="{75817B63-4DCC-4BA8-BA0B-44484DBA9F72}" name="Errors" dataDxfId="2"/>
    <tableColumn id="10" xr3:uid="{DCD8CE0A-BF77-49F5-A11C-E51926D8356E}" name="Installation Dat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99259-019D-4DA8-AD0B-77BEF1BE2691}">
  <dimension ref="A1:T49"/>
  <sheetViews>
    <sheetView zoomScale="70" zoomScaleNormal="70" workbookViewId="0">
      <selection activeCell="O46" sqref="O46"/>
    </sheetView>
  </sheetViews>
  <sheetFormatPr defaultRowHeight="14.35" x14ac:dyDescent="0.5"/>
  <cols>
    <col min="1" max="1" width="21" bestFit="1" customWidth="1"/>
    <col min="2" max="2" width="7" customWidth="1"/>
    <col min="3" max="3" width="13.5859375" customWidth="1"/>
    <col min="4" max="4" width="17.29296875" bestFit="1" customWidth="1"/>
    <col min="5" max="5" width="17.29296875" customWidth="1"/>
    <col min="6" max="6" width="9.8203125" customWidth="1"/>
    <col min="7" max="7" width="10.8203125" bestFit="1" customWidth="1"/>
    <col min="8" max="8" width="8.87890625" bestFit="1" customWidth="1"/>
    <col min="9" max="9" width="7.29296875" customWidth="1"/>
    <col min="10" max="10" width="15.87890625" customWidth="1"/>
    <col min="12" max="15" width="12.64453125" customWidth="1"/>
    <col min="16" max="16" width="4" customWidth="1"/>
    <col min="17" max="20" width="12.64453125" customWidth="1"/>
  </cols>
  <sheetData>
    <row r="1" spans="1:20" x14ac:dyDescent="0.5">
      <c r="A1" s="1" t="s">
        <v>130</v>
      </c>
    </row>
    <row r="2" spans="1:20" x14ac:dyDescent="0.5">
      <c r="A2" s="1" t="s">
        <v>2</v>
      </c>
      <c r="B2" s="1" t="s">
        <v>84</v>
      </c>
      <c r="C2" s="1" t="s">
        <v>82</v>
      </c>
      <c r="D2" s="1" t="s">
        <v>83</v>
      </c>
      <c r="E2" s="1" t="s">
        <v>114</v>
      </c>
      <c r="F2" s="1" t="s">
        <v>85</v>
      </c>
      <c r="G2" s="1" t="s">
        <v>115</v>
      </c>
      <c r="H2" s="1" t="s">
        <v>116</v>
      </c>
      <c r="I2" s="1" t="s">
        <v>87</v>
      </c>
      <c r="J2" s="1" t="s">
        <v>88</v>
      </c>
    </row>
    <row r="3" spans="1:20" x14ac:dyDescent="0.5">
      <c r="A3" t="s">
        <v>67</v>
      </c>
      <c r="B3" t="s">
        <v>43</v>
      </c>
      <c r="C3" t="s">
        <v>104</v>
      </c>
      <c r="D3" t="s">
        <v>103</v>
      </c>
      <c r="E3" s="17">
        <v>3</v>
      </c>
      <c r="F3" t="s">
        <v>71</v>
      </c>
      <c r="G3" t="s">
        <v>42</v>
      </c>
      <c r="H3" t="s">
        <v>117</v>
      </c>
    </row>
    <row r="4" spans="1:20" x14ac:dyDescent="0.5">
      <c r="A4" t="s">
        <v>68</v>
      </c>
      <c r="B4" t="s">
        <v>44</v>
      </c>
      <c r="C4" t="s">
        <v>104</v>
      </c>
      <c r="D4" t="s">
        <v>103</v>
      </c>
      <c r="E4" s="17">
        <v>3</v>
      </c>
      <c r="F4" t="s">
        <v>71</v>
      </c>
      <c r="G4" t="s">
        <v>42</v>
      </c>
      <c r="H4" t="s">
        <v>117</v>
      </c>
    </row>
    <row r="5" spans="1:20" x14ac:dyDescent="0.5">
      <c r="A5" t="s">
        <v>11</v>
      </c>
      <c r="B5" t="s">
        <v>35</v>
      </c>
      <c r="C5" t="s">
        <v>106</v>
      </c>
      <c r="D5" t="s">
        <v>105</v>
      </c>
      <c r="E5" s="17">
        <v>3</v>
      </c>
      <c r="F5" t="s">
        <v>71</v>
      </c>
      <c r="G5" t="s">
        <v>42</v>
      </c>
      <c r="H5" t="s">
        <v>117</v>
      </c>
    </row>
    <row r="6" spans="1:20" x14ac:dyDescent="0.5">
      <c r="A6" t="s">
        <v>41</v>
      </c>
      <c r="B6" t="s">
        <v>34</v>
      </c>
      <c r="C6" t="s">
        <v>106</v>
      </c>
      <c r="D6" t="s">
        <v>105</v>
      </c>
      <c r="E6" s="17">
        <v>3</v>
      </c>
      <c r="F6" t="s">
        <v>71</v>
      </c>
      <c r="G6" t="s">
        <v>42</v>
      </c>
      <c r="H6" t="s">
        <v>117</v>
      </c>
    </row>
    <row r="7" spans="1:20" ht="14.7" thickBot="1" x14ac:dyDescent="0.55000000000000004">
      <c r="A7" t="s">
        <v>10</v>
      </c>
      <c r="B7" t="s">
        <v>25</v>
      </c>
      <c r="C7" t="s">
        <v>106</v>
      </c>
      <c r="D7" t="s">
        <v>105</v>
      </c>
      <c r="E7" s="17">
        <v>3</v>
      </c>
      <c r="F7" t="s">
        <v>71</v>
      </c>
      <c r="G7" t="s">
        <v>42</v>
      </c>
      <c r="H7" t="s">
        <v>117</v>
      </c>
      <c r="L7" s="1" t="s">
        <v>112</v>
      </c>
      <c r="M7" s="1"/>
      <c r="N7" s="1"/>
      <c r="O7" s="1"/>
      <c r="P7" s="1"/>
      <c r="Q7" s="1" t="s">
        <v>113</v>
      </c>
    </row>
    <row r="8" spans="1:20" x14ac:dyDescent="0.5">
      <c r="A8" s="18" t="s">
        <v>9</v>
      </c>
      <c r="B8" s="18" t="s">
        <v>45</v>
      </c>
      <c r="C8" s="18" t="s">
        <v>106</v>
      </c>
      <c r="D8" s="18" t="s">
        <v>105</v>
      </c>
      <c r="E8" s="19">
        <v>3</v>
      </c>
      <c r="F8" s="18" t="s">
        <v>71</v>
      </c>
      <c r="G8" s="18" t="s">
        <v>42</v>
      </c>
      <c r="H8" s="18" t="s">
        <v>117</v>
      </c>
      <c r="I8" s="18" t="s">
        <v>65</v>
      </c>
      <c r="J8" s="18"/>
      <c r="L8" s="3" t="s">
        <v>24</v>
      </c>
      <c r="M8" s="4" t="s">
        <v>26</v>
      </c>
      <c r="N8" s="4" t="s">
        <v>80</v>
      </c>
      <c r="O8" s="5" t="s">
        <v>27</v>
      </c>
      <c r="Q8" s="3" t="str">
        <f t="shared" ref="Q8:T13" si="0">VLOOKUP(L8,$A:$B,2,FALSE)</f>
        <v>da7</v>
      </c>
      <c r="R8" s="4" t="str">
        <f t="shared" si="0"/>
        <v>da8</v>
      </c>
      <c r="S8" s="4" t="str">
        <f t="shared" si="0"/>
        <v>da9</v>
      </c>
      <c r="T8" s="5" t="str">
        <f t="shared" si="0"/>
        <v>da10</v>
      </c>
    </row>
    <row r="9" spans="1:20" x14ac:dyDescent="0.5">
      <c r="A9" t="s">
        <v>8</v>
      </c>
      <c r="B9" t="s">
        <v>46</v>
      </c>
      <c r="C9" t="s">
        <v>106</v>
      </c>
      <c r="D9" t="s">
        <v>105</v>
      </c>
      <c r="E9" s="17">
        <v>3</v>
      </c>
      <c r="F9" t="s">
        <v>71</v>
      </c>
      <c r="G9" t="s">
        <v>42</v>
      </c>
      <c r="H9" t="s">
        <v>117</v>
      </c>
      <c r="L9" s="6" t="s">
        <v>79</v>
      </c>
      <c r="M9" s="7" t="s">
        <v>78</v>
      </c>
      <c r="N9" s="7" t="s">
        <v>77</v>
      </c>
      <c r="O9" s="8" t="s">
        <v>33</v>
      </c>
      <c r="Q9" s="6" t="str">
        <f t="shared" si="0"/>
        <v>da3</v>
      </c>
      <c r="R9" s="7" t="str">
        <f t="shared" si="0"/>
        <v>da4</v>
      </c>
      <c r="S9" s="7" t="str">
        <f t="shared" si="0"/>
        <v>da5</v>
      </c>
      <c r="T9" s="8" t="str">
        <f t="shared" si="0"/>
        <v>da6</v>
      </c>
    </row>
    <row r="10" spans="1:20" x14ac:dyDescent="0.5">
      <c r="A10" t="s">
        <v>7</v>
      </c>
      <c r="B10" t="s">
        <v>47</v>
      </c>
      <c r="C10" t="s">
        <v>106</v>
      </c>
      <c r="D10" t="s">
        <v>105</v>
      </c>
      <c r="E10" s="17">
        <v>3</v>
      </c>
      <c r="F10" t="s">
        <v>71</v>
      </c>
      <c r="G10" t="s">
        <v>42</v>
      </c>
      <c r="H10" t="s">
        <v>117</v>
      </c>
      <c r="L10" s="9"/>
      <c r="M10" s="10"/>
      <c r="N10" s="10" t="s">
        <v>30</v>
      </c>
      <c r="O10" s="11" t="s">
        <v>32</v>
      </c>
      <c r="Q10" s="9" t="e">
        <f t="shared" si="0"/>
        <v>#N/A</v>
      </c>
      <c r="R10" s="10" t="e">
        <f t="shared" si="0"/>
        <v>#N/A</v>
      </c>
      <c r="S10" s="10" t="str">
        <f t="shared" si="0"/>
        <v>da37</v>
      </c>
      <c r="T10" s="11" t="str">
        <f t="shared" si="0"/>
        <v>da36</v>
      </c>
    </row>
    <row r="11" spans="1:20" x14ac:dyDescent="0.5">
      <c r="A11" t="s">
        <v>3</v>
      </c>
      <c r="B11" t="s">
        <v>20</v>
      </c>
      <c r="C11" t="s">
        <v>106</v>
      </c>
      <c r="D11" t="s">
        <v>105</v>
      </c>
      <c r="E11" s="17">
        <v>3</v>
      </c>
      <c r="F11" t="s">
        <v>71</v>
      </c>
      <c r="G11" t="s">
        <v>42</v>
      </c>
      <c r="H11" t="s">
        <v>117</v>
      </c>
      <c r="K11" s="16"/>
      <c r="L11" s="6" t="s">
        <v>89</v>
      </c>
      <c r="M11" s="7"/>
      <c r="N11" s="7"/>
      <c r="O11" s="8"/>
      <c r="Q11" s="6" t="str">
        <f t="shared" si="0"/>
        <v>da2</v>
      </c>
      <c r="R11" s="7" t="e">
        <f t="shared" si="0"/>
        <v>#N/A</v>
      </c>
      <c r="S11" s="7" t="e">
        <f t="shared" si="0"/>
        <v>#N/A</v>
      </c>
      <c r="T11" s="8" t="e">
        <f t="shared" si="0"/>
        <v>#N/A</v>
      </c>
    </row>
    <row r="12" spans="1:20" x14ac:dyDescent="0.5">
      <c r="A12" t="s">
        <v>32</v>
      </c>
      <c r="B12" t="s">
        <v>69</v>
      </c>
      <c r="C12" t="s">
        <v>104</v>
      </c>
      <c r="D12" t="s">
        <v>107</v>
      </c>
      <c r="E12" s="17">
        <v>3</v>
      </c>
      <c r="F12" t="s">
        <v>70</v>
      </c>
      <c r="G12" t="s">
        <v>42</v>
      </c>
      <c r="H12" t="s">
        <v>117</v>
      </c>
      <c r="J12" s="2">
        <v>43945</v>
      </c>
      <c r="L12" s="15" t="s">
        <v>98</v>
      </c>
      <c r="M12" s="10" t="s">
        <v>93</v>
      </c>
      <c r="N12" s="10" t="s">
        <v>92</v>
      </c>
      <c r="O12" s="11" t="s">
        <v>81</v>
      </c>
      <c r="Q12" s="15" t="str">
        <f t="shared" si="0"/>
        <v>da11</v>
      </c>
      <c r="R12" s="10" t="str">
        <f t="shared" si="0"/>
        <v>da12</v>
      </c>
      <c r="S12" s="10" t="str">
        <f t="shared" si="0"/>
        <v>da13</v>
      </c>
      <c r="T12" s="11" t="str">
        <f t="shared" si="0"/>
        <v>da14</v>
      </c>
    </row>
    <row r="13" spans="1:20" ht="14.7" thickBot="1" x14ac:dyDescent="0.55000000000000004">
      <c r="A13" t="s">
        <v>30</v>
      </c>
      <c r="B13" t="s">
        <v>102</v>
      </c>
      <c r="C13" t="s">
        <v>104</v>
      </c>
      <c r="D13" t="s">
        <v>107</v>
      </c>
      <c r="E13" s="17">
        <v>3</v>
      </c>
      <c r="F13" t="s">
        <v>70</v>
      </c>
      <c r="G13" t="s">
        <v>42</v>
      </c>
      <c r="H13" t="s">
        <v>117</v>
      </c>
      <c r="J13" s="2">
        <v>43946</v>
      </c>
      <c r="L13" s="12" t="s">
        <v>90</v>
      </c>
      <c r="M13" s="13" t="s">
        <v>91</v>
      </c>
      <c r="N13" s="13" t="s">
        <v>97</v>
      </c>
      <c r="O13" s="14" t="s">
        <v>96</v>
      </c>
      <c r="Q13" s="12" t="str">
        <f t="shared" si="0"/>
        <v>ada2</v>
      </c>
      <c r="R13" s="13" t="str">
        <f t="shared" si="0"/>
        <v>ada3</v>
      </c>
      <c r="S13" s="13" t="str">
        <f t="shared" si="0"/>
        <v>ada4</v>
      </c>
      <c r="T13" s="14" t="str">
        <f t="shared" si="0"/>
        <v>ada5</v>
      </c>
    </row>
    <row r="14" spans="1:20" x14ac:dyDescent="0.5">
      <c r="A14" t="s">
        <v>31</v>
      </c>
      <c r="B14" t="s">
        <v>135</v>
      </c>
      <c r="C14" t="s">
        <v>104</v>
      </c>
      <c r="D14" t="s">
        <v>107</v>
      </c>
      <c r="E14" s="17">
        <v>3</v>
      </c>
      <c r="F14" t="s">
        <v>70</v>
      </c>
      <c r="G14" t="s">
        <v>42</v>
      </c>
      <c r="H14" t="s">
        <v>117</v>
      </c>
      <c r="J14" s="2">
        <v>43950</v>
      </c>
    </row>
    <row r="15" spans="1:20" ht="14.7" thickBot="1" x14ac:dyDescent="0.55000000000000004">
      <c r="A15" t="s">
        <v>72</v>
      </c>
      <c r="B15" t="s">
        <v>39</v>
      </c>
      <c r="C15" t="s">
        <v>104</v>
      </c>
      <c r="D15" t="s">
        <v>108</v>
      </c>
      <c r="E15" s="17">
        <v>3</v>
      </c>
      <c r="F15" t="s">
        <v>71</v>
      </c>
      <c r="G15" t="s">
        <v>50</v>
      </c>
      <c r="H15" t="s">
        <v>117</v>
      </c>
      <c r="L15" s="1" t="s">
        <v>99</v>
      </c>
      <c r="M15" s="1"/>
      <c r="N15" s="1"/>
      <c r="O15" s="1"/>
      <c r="P15" s="1"/>
      <c r="Q15" s="1" t="s">
        <v>99</v>
      </c>
    </row>
    <row r="16" spans="1:20" x14ac:dyDescent="0.5">
      <c r="A16" t="s">
        <v>73</v>
      </c>
      <c r="B16" t="s">
        <v>38</v>
      </c>
      <c r="C16" t="s">
        <v>104</v>
      </c>
      <c r="D16" t="s">
        <v>108</v>
      </c>
      <c r="E16" s="17">
        <v>3</v>
      </c>
      <c r="F16" t="s">
        <v>71</v>
      </c>
      <c r="G16" t="s">
        <v>50</v>
      </c>
      <c r="H16" t="s">
        <v>117</v>
      </c>
      <c r="L16" s="3"/>
      <c r="M16" s="4"/>
      <c r="N16" s="4"/>
      <c r="O16" s="5" t="s">
        <v>11</v>
      </c>
      <c r="Q16" s="3" t="e">
        <f t="shared" ref="Q16:T21" si="1">VLOOKUP(L16,$A:$B,2,FALSE)</f>
        <v>#N/A</v>
      </c>
      <c r="R16" s="4" t="e">
        <f t="shared" si="1"/>
        <v>#N/A</v>
      </c>
      <c r="S16" s="4" t="e">
        <f t="shared" si="1"/>
        <v>#N/A</v>
      </c>
      <c r="T16" s="5" t="str">
        <f t="shared" si="1"/>
        <v>da26</v>
      </c>
    </row>
    <row r="17" spans="1:20" x14ac:dyDescent="0.5">
      <c r="A17" t="s">
        <v>74</v>
      </c>
      <c r="B17" t="s">
        <v>37</v>
      </c>
      <c r="C17" t="s">
        <v>104</v>
      </c>
      <c r="D17" t="s">
        <v>108</v>
      </c>
      <c r="E17" s="17">
        <v>3</v>
      </c>
      <c r="F17" t="s">
        <v>71</v>
      </c>
      <c r="G17" t="s">
        <v>50</v>
      </c>
      <c r="H17" t="s">
        <v>117</v>
      </c>
      <c r="L17" s="6" t="s">
        <v>1</v>
      </c>
      <c r="M17" s="7" t="s">
        <v>72</v>
      </c>
      <c r="N17" s="7"/>
      <c r="O17" s="8"/>
      <c r="Q17" s="6" t="str">
        <f t="shared" si="1"/>
        <v>da19</v>
      </c>
      <c r="R17" s="7" t="str">
        <f t="shared" si="1"/>
        <v>da31</v>
      </c>
      <c r="S17" s="7" t="e">
        <f t="shared" si="1"/>
        <v>#N/A</v>
      </c>
      <c r="T17" s="8" t="e">
        <f t="shared" si="1"/>
        <v>#N/A</v>
      </c>
    </row>
    <row r="18" spans="1:20" x14ac:dyDescent="0.5">
      <c r="A18" t="s">
        <v>75</v>
      </c>
      <c r="B18" t="s">
        <v>29</v>
      </c>
      <c r="C18" t="s">
        <v>104</v>
      </c>
      <c r="D18" t="s">
        <v>108</v>
      </c>
      <c r="E18" s="17">
        <v>3</v>
      </c>
      <c r="F18" t="s">
        <v>71</v>
      </c>
      <c r="G18" t="s">
        <v>50</v>
      </c>
      <c r="H18" t="s">
        <v>117</v>
      </c>
      <c r="L18" s="9" t="s">
        <v>0</v>
      </c>
      <c r="M18" s="10" t="s">
        <v>73</v>
      </c>
      <c r="N18" s="10"/>
      <c r="O18" s="11" t="s">
        <v>67</v>
      </c>
      <c r="Q18" s="9" t="str">
        <f t="shared" si="1"/>
        <v>da18</v>
      </c>
      <c r="R18" s="10" t="str">
        <f t="shared" si="1"/>
        <v>da30</v>
      </c>
      <c r="S18" s="10" t="e">
        <f t="shared" si="1"/>
        <v>#N/A</v>
      </c>
      <c r="T18" s="11" t="str">
        <f t="shared" si="1"/>
        <v>da35</v>
      </c>
    </row>
    <row r="19" spans="1:20" x14ac:dyDescent="0.5">
      <c r="A19" t="s">
        <v>76</v>
      </c>
      <c r="B19" t="s">
        <v>36</v>
      </c>
      <c r="C19" t="s">
        <v>104</v>
      </c>
      <c r="D19" t="s">
        <v>108</v>
      </c>
      <c r="E19" s="17">
        <v>3</v>
      </c>
      <c r="F19" t="s">
        <v>71</v>
      </c>
      <c r="G19" t="s">
        <v>50</v>
      </c>
      <c r="H19" t="s">
        <v>117</v>
      </c>
      <c r="L19" s="15" t="s">
        <v>5</v>
      </c>
      <c r="M19" s="7" t="s">
        <v>74</v>
      </c>
      <c r="N19" s="7"/>
      <c r="O19" s="8" t="s">
        <v>68</v>
      </c>
      <c r="Q19" s="15" t="str">
        <f t="shared" si="1"/>
        <v>da17</v>
      </c>
      <c r="R19" s="7" t="str">
        <f t="shared" si="1"/>
        <v>da29</v>
      </c>
      <c r="S19" s="7" t="e">
        <f t="shared" si="1"/>
        <v>#N/A</v>
      </c>
      <c r="T19" s="8" t="str">
        <f t="shared" si="1"/>
        <v>da34</v>
      </c>
    </row>
    <row r="20" spans="1:20" x14ac:dyDescent="0.5">
      <c r="A20" t="s">
        <v>6</v>
      </c>
      <c r="B20" t="s">
        <v>48</v>
      </c>
      <c r="C20" t="s">
        <v>106</v>
      </c>
      <c r="D20" t="s">
        <v>105</v>
      </c>
      <c r="E20" s="17">
        <v>3</v>
      </c>
      <c r="F20" t="s">
        <v>71</v>
      </c>
      <c r="G20" t="s">
        <v>50</v>
      </c>
      <c r="H20" t="s">
        <v>117</v>
      </c>
      <c r="L20" s="15" t="s">
        <v>4</v>
      </c>
      <c r="M20" s="10" t="s">
        <v>75</v>
      </c>
      <c r="N20" s="10"/>
      <c r="O20" s="20" t="s">
        <v>101</v>
      </c>
      <c r="Q20" s="15" t="str">
        <f t="shared" si="1"/>
        <v>da16</v>
      </c>
      <c r="R20" s="10" t="str">
        <f t="shared" si="1"/>
        <v>da28</v>
      </c>
      <c r="S20" s="10" t="e">
        <f t="shared" si="1"/>
        <v>#N/A</v>
      </c>
      <c r="T20" s="20" t="str">
        <f t="shared" si="1"/>
        <v>da33</v>
      </c>
    </row>
    <row r="21" spans="1:20" ht="14.7" thickBot="1" x14ac:dyDescent="0.55000000000000004">
      <c r="A21" t="s">
        <v>1</v>
      </c>
      <c r="B21" t="s">
        <v>49</v>
      </c>
      <c r="C21" t="s">
        <v>106</v>
      </c>
      <c r="D21" t="s">
        <v>105</v>
      </c>
      <c r="E21" s="17">
        <v>3</v>
      </c>
      <c r="F21" t="s">
        <v>71</v>
      </c>
      <c r="G21" t="s">
        <v>50</v>
      </c>
      <c r="H21" t="s">
        <v>117</v>
      </c>
      <c r="L21" s="12" t="s">
        <v>3</v>
      </c>
      <c r="M21" s="13" t="s">
        <v>76</v>
      </c>
      <c r="N21" s="13"/>
      <c r="O21" s="14" t="s">
        <v>28</v>
      </c>
      <c r="Q21" s="12" t="str">
        <f t="shared" si="1"/>
        <v>da15</v>
      </c>
      <c r="R21" s="13" t="str">
        <f t="shared" si="1"/>
        <v>da27</v>
      </c>
      <c r="S21" s="13" t="e">
        <f t="shared" si="1"/>
        <v>#N/A</v>
      </c>
      <c r="T21" s="14" t="str">
        <f t="shared" si="1"/>
        <v>da32</v>
      </c>
    </row>
    <row r="22" spans="1:20" x14ac:dyDescent="0.5">
      <c r="A22" t="s">
        <v>0</v>
      </c>
      <c r="B22" t="s">
        <v>23</v>
      </c>
      <c r="C22" t="s">
        <v>106</v>
      </c>
      <c r="D22" t="s">
        <v>105</v>
      </c>
      <c r="E22" s="17">
        <v>3</v>
      </c>
      <c r="F22" t="s">
        <v>71</v>
      </c>
      <c r="G22" t="s">
        <v>50</v>
      </c>
      <c r="H22" t="s">
        <v>117</v>
      </c>
    </row>
    <row r="23" spans="1:20" ht="14.7" thickBot="1" x14ac:dyDescent="0.55000000000000004">
      <c r="A23" t="s">
        <v>33</v>
      </c>
      <c r="B23" t="s">
        <v>51</v>
      </c>
      <c r="C23" t="s">
        <v>104</v>
      </c>
      <c r="D23" t="s">
        <v>109</v>
      </c>
      <c r="E23" s="17">
        <v>3</v>
      </c>
      <c r="F23" t="s">
        <v>70</v>
      </c>
      <c r="G23" t="s">
        <v>56</v>
      </c>
      <c r="H23" t="s">
        <v>117</v>
      </c>
      <c r="L23" s="1" t="s">
        <v>100</v>
      </c>
      <c r="M23" s="1"/>
      <c r="N23" s="1"/>
      <c r="O23" s="1"/>
      <c r="P23" s="1"/>
      <c r="Q23" s="1" t="s">
        <v>100</v>
      </c>
      <c r="R23" s="1"/>
      <c r="S23" s="1"/>
      <c r="T23" s="1"/>
    </row>
    <row r="24" spans="1:20" x14ac:dyDescent="0.5">
      <c r="A24" t="s">
        <v>77</v>
      </c>
      <c r="B24" t="s">
        <v>52</v>
      </c>
      <c r="C24" t="s">
        <v>104</v>
      </c>
      <c r="D24" t="s">
        <v>109</v>
      </c>
      <c r="E24" s="17">
        <v>3</v>
      </c>
      <c r="F24" t="s">
        <v>70</v>
      </c>
      <c r="G24" t="s">
        <v>56</v>
      </c>
      <c r="H24" t="s">
        <v>117</v>
      </c>
      <c r="L24" s="31"/>
      <c r="M24" s="27"/>
      <c r="N24" s="4"/>
      <c r="O24" s="5" t="s">
        <v>41</v>
      </c>
      <c r="Q24" s="3" t="e">
        <f t="shared" ref="Q24:T29" si="2">VLOOKUP(L24,$A:$B,2,FALSE)</f>
        <v>#N/A</v>
      </c>
      <c r="R24" s="4" t="e">
        <f t="shared" si="2"/>
        <v>#N/A</v>
      </c>
      <c r="S24" s="4" t="e">
        <f t="shared" si="2"/>
        <v>#N/A</v>
      </c>
      <c r="T24" s="5" t="str">
        <f t="shared" si="2"/>
        <v>da25</v>
      </c>
    </row>
    <row r="25" spans="1:20" x14ac:dyDescent="0.5">
      <c r="A25" t="s">
        <v>78</v>
      </c>
      <c r="B25" t="s">
        <v>53</v>
      </c>
      <c r="C25" t="s">
        <v>104</v>
      </c>
      <c r="D25" t="s">
        <v>109</v>
      </c>
      <c r="E25" s="17">
        <v>3</v>
      </c>
      <c r="F25" t="s">
        <v>70</v>
      </c>
      <c r="G25" t="s">
        <v>56</v>
      </c>
      <c r="H25" t="s">
        <v>117</v>
      </c>
      <c r="L25" s="32"/>
      <c r="M25" s="29"/>
      <c r="N25" s="7"/>
      <c r="O25" s="8" t="s">
        <v>10</v>
      </c>
      <c r="Q25" s="6" t="e">
        <f t="shared" si="2"/>
        <v>#N/A</v>
      </c>
      <c r="R25" s="7" t="e">
        <f t="shared" si="2"/>
        <v>#N/A</v>
      </c>
      <c r="S25" s="7" t="e">
        <f t="shared" si="2"/>
        <v>#N/A</v>
      </c>
      <c r="T25" s="8" t="str">
        <f t="shared" si="2"/>
        <v>da24</v>
      </c>
    </row>
    <row r="26" spans="1:20" ht="14.7" thickBot="1" x14ac:dyDescent="0.55000000000000004">
      <c r="A26" t="s">
        <v>79</v>
      </c>
      <c r="B26" t="s">
        <v>54</v>
      </c>
      <c r="C26" t="s">
        <v>104</v>
      </c>
      <c r="D26" t="s">
        <v>109</v>
      </c>
      <c r="E26" s="17">
        <v>3</v>
      </c>
      <c r="F26" t="s">
        <v>70</v>
      </c>
      <c r="G26" t="s">
        <v>56</v>
      </c>
      <c r="H26" t="s">
        <v>117</v>
      </c>
      <c r="L26" s="33"/>
      <c r="M26" s="28"/>
      <c r="N26" s="10"/>
      <c r="O26" s="20" t="s">
        <v>9</v>
      </c>
      <c r="Q26" s="9" t="e">
        <f t="shared" si="2"/>
        <v>#N/A</v>
      </c>
      <c r="R26" s="10" t="e">
        <f t="shared" si="2"/>
        <v>#N/A</v>
      </c>
      <c r="S26" s="10" t="e">
        <f t="shared" si="2"/>
        <v>#N/A</v>
      </c>
      <c r="T26" s="20" t="str">
        <f t="shared" si="2"/>
        <v>da23</v>
      </c>
    </row>
    <row r="27" spans="1:20" x14ac:dyDescent="0.5">
      <c r="A27" t="s">
        <v>28</v>
      </c>
      <c r="B27" t="s">
        <v>40</v>
      </c>
      <c r="C27" t="s">
        <v>104</v>
      </c>
      <c r="D27" t="s">
        <v>110</v>
      </c>
      <c r="E27" s="17">
        <v>3</v>
      </c>
      <c r="F27" t="s">
        <v>71</v>
      </c>
      <c r="G27" t="s">
        <v>56</v>
      </c>
      <c r="H27" t="s">
        <v>117</v>
      </c>
      <c r="L27" s="30"/>
      <c r="M27" s="7"/>
      <c r="N27" s="7"/>
      <c r="O27" s="8" t="s">
        <v>8</v>
      </c>
      <c r="Q27" s="6" t="e">
        <f t="shared" si="2"/>
        <v>#N/A</v>
      </c>
      <c r="R27" s="7" t="e">
        <f t="shared" si="2"/>
        <v>#N/A</v>
      </c>
      <c r="S27" s="7" t="e">
        <f t="shared" si="2"/>
        <v>#N/A</v>
      </c>
      <c r="T27" s="8" t="str">
        <f t="shared" si="2"/>
        <v>da22</v>
      </c>
    </row>
    <row r="28" spans="1:20" x14ac:dyDescent="0.5">
      <c r="A28" t="s">
        <v>27</v>
      </c>
      <c r="B28" t="s">
        <v>15</v>
      </c>
      <c r="C28" t="s">
        <v>104</v>
      </c>
      <c r="D28" t="s">
        <v>111</v>
      </c>
      <c r="E28" s="17">
        <v>3</v>
      </c>
      <c r="F28" t="s">
        <v>70</v>
      </c>
      <c r="G28" t="s">
        <v>56</v>
      </c>
      <c r="H28" t="s">
        <v>117</v>
      </c>
      <c r="L28" s="9"/>
      <c r="M28" s="10"/>
      <c r="N28" s="10"/>
      <c r="O28" s="11" t="s">
        <v>7</v>
      </c>
      <c r="Q28" s="9" t="e">
        <f t="shared" si="2"/>
        <v>#N/A</v>
      </c>
      <c r="R28" s="10" t="e">
        <f t="shared" si="2"/>
        <v>#N/A</v>
      </c>
      <c r="S28" s="10" t="e">
        <f t="shared" si="2"/>
        <v>#N/A</v>
      </c>
      <c r="T28" s="11" t="str">
        <f t="shared" si="2"/>
        <v>da21</v>
      </c>
    </row>
    <row r="29" spans="1:20" ht="14.7" thickBot="1" x14ac:dyDescent="0.55000000000000004">
      <c r="A29" t="s">
        <v>80</v>
      </c>
      <c r="B29" t="s">
        <v>14</v>
      </c>
      <c r="C29" t="s">
        <v>104</v>
      </c>
      <c r="D29" t="s">
        <v>111</v>
      </c>
      <c r="E29" s="17">
        <v>3</v>
      </c>
      <c r="F29" t="s">
        <v>70</v>
      </c>
      <c r="G29" t="s">
        <v>56</v>
      </c>
      <c r="H29" t="s">
        <v>117</v>
      </c>
      <c r="L29" s="12"/>
      <c r="M29" s="13"/>
      <c r="N29" s="13"/>
      <c r="O29" s="14" t="s">
        <v>6</v>
      </c>
      <c r="Q29" s="12" t="e">
        <f t="shared" si="2"/>
        <v>#N/A</v>
      </c>
      <c r="R29" s="13" t="e">
        <f t="shared" si="2"/>
        <v>#N/A</v>
      </c>
      <c r="S29" s="13" t="e">
        <f t="shared" si="2"/>
        <v>#N/A</v>
      </c>
      <c r="T29" s="14" t="str">
        <f t="shared" si="2"/>
        <v>da20</v>
      </c>
    </row>
    <row r="30" spans="1:20" x14ac:dyDescent="0.5">
      <c r="A30" t="s">
        <v>26</v>
      </c>
      <c r="B30" t="s">
        <v>13</v>
      </c>
      <c r="C30" t="s">
        <v>104</v>
      </c>
      <c r="D30" t="s">
        <v>111</v>
      </c>
      <c r="E30" s="17">
        <v>3</v>
      </c>
      <c r="F30" t="s">
        <v>70</v>
      </c>
      <c r="G30" t="s">
        <v>56</v>
      </c>
      <c r="H30" t="s">
        <v>117</v>
      </c>
    </row>
    <row r="31" spans="1:20" ht="14.7" thickBot="1" x14ac:dyDescent="0.55000000000000004">
      <c r="A31" t="s">
        <v>24</v>
      </c>
      <c r="B31" t="s">
        <v>12</v>
      </c>
      <c r="C31" t="s">
        <v>104</v>
      </c>
      <c r="D31" t="s">
        <v>111</v>
      </c>
      <c r="E31" s="17">
        <v>3</v>
      </c>
      <c r="F31" t="s">
        <v>70</v>
      </c>
      <c r="G31" t="s">
        <v>56</v>
      </c>
      <c r="H31" t="s">
        <v>117</v>
      </c>
    </row>
    <row r="32" spans="1:20" ht="14.7" thickBot="1" x14ac:dyDescent="0.55000000000000004">
      <c r="A32" s="18" t="s">
        <v>101</v>
      </c>
      <c r="B32" s="18" t="s">
        <v>55</v>
      </c>
      <c r="C32" s="18" t="s">
        <v>104</v>
      </c>
      <c r="D32" s="18" t="s">
        <v>118</v>
      </c>
      <c r="E32" s="19">
        <v>3</v>
      </c>
      <c r="F32" s="18"/>
      <c r="G32" s="18" t="s">
        <v>56</v>
      </c>
      <c r="H32" s="18" t="s">
        <v>117</v>
      </c>
      <c r="I32" s="18" t="s">
        <v>65</v>
      </c>
      <c r="J32" s="18"/>
      <c r="L32" s="25" t="s">
        <v>131</v>
      </c>
    </row>
    <row r="33" spans="1:12" ht="14.7" thickBot="1" x14ac:dyDescent="0.55000000000000004">
      <c r="A33" t="s">
        <v>81</v>
      </c>
      <c r="B33" t="s">
        <v>19</v>
      </c>
      <c r="C33" t="s">
        <v>104</v>
      </c>
      <c r="D33" t="s">
        <v>119</v>
      </c>
      <c r="E33" s="17">
        <v>2</v>
      </c>
      <c r="F33" t="s">
        <v>71</v>
      </c>
      <c r="G33" t="s">
        <v>60</v>
      </c>
      <c r="H33" t="s">
        <v>61</v>
      </c>
    </row>
    <row r="34" spans="1:12" ht="14.7" thickBot="1" x14ac:dyDescent="0.55000000000000004">
      <c r="A34" t="s">
        <v>90</v>
      </c>
      <c r="B34" t="s">
        <v>57</v>
      </c>
      <c r="C34" t="s">
        <v>104</v>
      </c>
      <c r="D34" t="s">
        <v>119</v>
      </c>
      <c r="E34" s="17">
        <v>2</v>
      </c>
      <c r="F34" t="s">
        <v>71</v>
      </c>
      <c r="G34" t="s">
        <v>60</v>
      </c>
      <c r="H34" t="s">
        <v>61</v>
      </c>
      <c r="L34" s="26" t="s">
        <v>132</v>
      </c>
    </row>
    <row r="35" spans="1:12" x14ac:dyDescent="0.5">
      <c r="A35" t="s">
        <v>89</v>
      </c>
      <c r="B35" t="s">
        <v>58</v>
      </c>
      <c r="C35" t="s">
        <v>104</v>
      </c>
      <c r="D35" t="s">
        <v>119</v>
      </c>
      <c r="E35" s="17">
        <v>2</v>
      </c>
      <c r="F35" t="s">
        <v>71</v>
      </c>
      <c r="G35" t="s">
        <v>60</v>
      </c>
      <c r="H35" t="s">
        <v>62</v>
      </c>
    </row>
    <row r="36" spans="1:12" x14ac:dyDescent="0.5">
      <c r="A36" t="s">
        <v>91</v>
      </c>
      <c r="B36" t="s">
        <v>59</v>
      </c>
      <c r="C36" t="s">
        <v>104</v>
      </c>
      <c r="D36" t="s">
        <v>119</v>
      </c>
      <c r="E36" s="17">
        <v>2</v>
      </c>
      <c r="F36" t="s">
        <v>71</v>
      </c>
      <c r="G36" t="s">
        <v>60</v>
      </c>
      <c r="H36" t="s">
        <v>62</v>
      </c>
    </row>
    <row r="37" spans="1:12" x14ac:dyDescent="0.5">
      <c r="A37" t="s">
        <v>92</v>
      </c>
      <c r="B37" t="s">
        <v>18</v>
      </c>
      <c r="C37" t="s">
        <v>104</v>
      </c>
      <c r="D37" t="s">
        <v>119</v>
      </c>
      <c r="E37" s="17">
        <v>2</v>
      </c>
      <c r="F37" t="s">
        <v>71</v>
      </c>
      <c r="G37" t="s">
        <v>60</v>
      </c>
      <c r="H37" t="s">
        <v>63</v>
      </c>
    </row>
    <row r="38" spans="1:12" x14ac:dyDescent="0.5">
      <c r="A38" t="s">
        <v>93</v>
      </c>
      <c r="B38" t="s">
        <v>17</v>
      </c>
      <c r="C38" t="s">
        <v>104</v>
      </c>
      <c r="D38" t="s">
        <v>119</v>
      </c>
      <c r="E38" s="17">
        <v>2</v>
      </c>
      <c r="F38" t="s">
        <v>71</v>
      </c>
      <c r="G38" t="s">
        <v>60</v>
      </c>
      <c r="H38" t="s">
        <v>63</v>
      </c>
    </row>
    <row r="39" spans="1:12" x14ac:dyDescent="0.5">
      <c r="A39" t="s">
        <v>96</v>
      </c>
      <c r="B39" t="s">
        <v>94</v>
      </c>
      <c r="C39" t="s">
        <v>104</v>
      </c>
      <c r="D39" t="s">
        <v>119</v>
      </c>
      <c r="E39" s="17">
        <v>2</v>
      </c>
      <c r="F39" t="s">
        <v>71</v>
      </c>
      <c r="G39" t="s">
        <v>60</v>
      </c>
      <c r="H39" t="s">
        <v>64</v>
      </c>
    </row>
    <row r="40" spans="1:12" x14ac:dyDescent="0.5">
      <c r="A40" t="s">
        <v>97</v>
      </c>
      <c r="B40" t="s">
        <v>95</v>
      </c>
      <c r="C40" t="s">
        <v>104</v>
      </c>
      <c r="D40" t="s">
        <v>119</v>
      </c>
      <c r="E40" s="17">
        <v>2</v>
      </c>
      <c r="F40" t="s">
        <v>71</v>
      </c>
      <c r="G40" t="s">
        <v>60</v>
      </c>
      <c r="H40" t="s">
        <v>64</v>
      </c>
    </row>
    <row r="41" spans="1:12" x14ac:dyDescent="0.5">
      <c r="A41" t="s">
        <v>125</v>
      </c>
      <c r="B41" t="s">
        <v>120</v>
      </c>
      <c r="C41" t="s">
        <v>127</v>
      </c>
      <c r="D41" t="s">
        <v>126</v>
      </c>
      <c r="E41" s="17">
        <v>0.2</v>
      </c>
      <c r="F41" t="s">
        <v>71</v>
      </c>
      <c r="G41" t="s">
        <v>60</v>
      </c>
      <c r="H41" t="s">
        <v>122</v>
      </c>
    </row>
    <row r="42" spans="1:12" x14ac:dyDescent="0.5">
      <c r="A42" t="s">
        <v>124</v>
      </c>
      <c r="B42" t="s">
        <v>121</v>
      </c>
      <c r="C42" t="s">
        <v>127</v>
      </c>
      <c r="D42" t="s">
        <v>126</v>
      </c>
      <c r="E42" s="17">
        <v>0.2</v>
      </c>
      <c r="F42" t="s">
        <v>71</v>
      </c>
      <c r="G42" t="s">
        <v>60</v>
      </c>
      <c r="H42" t="s">
        <v>123</v>
      </c>
    </row>
    <row r="43" spans="1:12" x14ac:dyDescent="0.5">
      <c r="A43" t="s">
        <v>129</v>
      </c>
      <c r="B43">
        <f>SUBTOTAL(103,Table1[Drive])</f>
        <v>40</v>
      </c>
      <c r="E43" s="17">
        <f>SUBTOTAL(109,Table1[Capacity])</f>
        <v>106.4</v>
      </c>
    </row>
    <row r="45" spans="1:12" x14ac:dyDescent="0.5">
      <c r="A45" s="1" t="s">
        <v>128</v>
      </c>
    </row>
    <row r="46" spans="1:12" x14ac:dyDescent="0.5">
      <c r="A46" s="21" t="s">
        <v>2</v>
      </c>
      <c r="B46" s="22" t="s">
        <v>84</v>
      </c>
      <c r="C46" s="22" t="s">
        <v>82</v>
      </c>
      <c r="D46" s="22" t="s">
        <v>83</v>
      </c>
      <c r="E46" s="22" t="s">
        <v>114</v>
      </c>
      <c r="F46" s="22" t="s">
        <v>85</v>
      </c>
      <c r="G46" s="22" t="s">
        <v>115</v>
      </c>
      <c r="H46" s="22" t="s">
        <v>116</v>
      </c>
      <c r="I46" s="22" t="s">
        <v>87</v>
      </c>
      <c r="J46" s="23" t="s">
        <v>88</v>
      </c>
    </row>
    <row r="47" spans="1:12" x14ac:dyDescent="0.5">
      <c r="A47" s="16" t="s">
        <v>98</v>
      </c>
      <c r="B47" s="16" t="s">
        <v>16</v>
      </c>
      <c r="C47" s="16" t="s">
        <v>104</v>
      </c>
      <c r="D47" s="16" t="s">
        <v>119</v>
      </c>
      <c r="E47" s="24">
        <v>2</v>
      </c>
      <c r="F47" s="16" t="s">
        <v>71</v>
      </c>
      <c r="G47" s="16" t="s">
        <v>66</v>
      </c>
      <c r="H47" s="16" t="s">
        <v>66</v>
      </c>
      <c r="I47" s="16" t="s">
        <v>65</v>
      </c>
      <c r="J47" s="16"/>
    </row>
    <row r="48" spans="1:12" x14ac:dyDescent="0.5">
      <c r="A48" s="16" t="s">
        <v>4</v>
      </c>
      <c r="B48" s="16" t="s">
        <v>21</v>
      </c>
      <c r="C48" s="16" t="s">
        <v>106</v>
      </c>
      <c r="D48" s="16" t="s">
        <v>105</v>
      </c>
      <c r="E48" s="24">
        <v>3</v>
      </c>
      <c r="F48" s="16" t="s">
        <v>71</v>
      </c>
      <c r="G48" s="16" t="s">
        <v>66</v>
      </c>
      <c r="H48" s="16" t="s">
        <v>66</v>
      </c>
      <c r="I48" s="16" t="s">
        <v>65</v>
      </c>
      <c r="J48" s="16"/>
    </row>
    <row r="49" spans="1:10" x14ac:dyDescent="0.5">
      <c r="A49" s="16" t="s">
        <v>5</v>
      </c>
      <c r="B49" s="16" t="s">
        <v>22</v>
      </c>
      <c r="C49" s="16" t="s">
        <v>106</v>
      </c>
      <c r="D49" s="16" t="s">
        <v>105</v>
      </c>
      <c r="E49" s="24">
        <v>3</v>
      </c>
      <c r="F49" s="16" t="s">
        <v>71</v>
      </c>
      <c r="G49" s="16" t="s">
        <v>42</v>
      </c>
      <c r="H49" s="16" t="s">
        <v>117</v>
      </c>
      <c r="I49" s="16" t="s">
        <v>65</v>
      </c>
      <c r="J49" s="16"/>
    </row>
  </sheetData>
  <pageMargins left="0.7" right="0.7" top="0.75" bottom="0.75" header="0.3" footer="0.3"/>
  <pageSetup orientation="portrait" verticalDpi="0" r:id="rId1"/>
  <ignoredErrors>
    <ignoredError sqref="Q10:R10 S16:S21 Q16:R16 Q24:S29 R11:T11 T17" evalError="1"/>
  </ignoredError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E6C38-E357-45C4-9943-A48588DFFD0D}">
  <dimension ref="A1:S17"/>
  <sheetViews>
    <sheetView tabSelected="1" zoomScale="70" zoomScaleNormal="70" workbookViewId="0">
      <selection activeCell="B3" sqref="B3"/>
    </sheetView>
  </sheetViews>
  <sheetFormatPr defaultRowHeight="14.35" x14ac:dyDescent="0.5"/>
  <cols>
    <col min="1" max="1" width="21" bestFit="1" customWidth="1"/>
    <col min="2" max="2" width="7" customWidth="1"/>
    <col min="3" max="3" width="13.5859375" customWidth="1"/>
    <col min="4" max="4" width="17.29296875" bestFit="1" customWidth="1"/>
    <col min="5" max="5" width="17.29296875" customWidth="1"/>
    <col min="6" max="6" width="9.8203125" customWidth="1"/>
    <col min="7" max="7" width="10.8203125" bestFit="1" customWidth="1"/>
    <col min="8" max="8" width="8.87890625" bestFit="1" customWidth="1"/>
    <col min="9" max="9" width="14.1171875" bestFit="1" customWidth="1"/>
    <col min="10" max="10" width="7.234375" customWidth="1"/>
    <col min="11" max="14" width="12.5859375" customWidth="1"/>
    <col min="15" max="15" width="4.9375" customWidth="1"/>
    <col min="16" max="19" width="12.5859375" customWidth="1"/>
    <col min="20" max="20" width="12.64453125" customWidth="1"/>
  </cols>
  <sheetData>
    <row r="1" spans="1:19" x14ac:dyDescent="0.5">
      <c r="A1" s="1" t="s">
        <v>130</v>
      </c>
    </row>
    <row r="2" spans="1:19" x14ac:dyDescent="0.5">
      <c r="A2" s="1" t="s">
        <v>2</v>
      </c>
      <c r="B2" s="1" t="s">
        <v>84</v>
      </c>
      <c r="C2" s="1" t="s">
        <v>82</v>
      </c>
      <c r="D2" s="1" t="s">
        <v>83</v>
      </c>
      <c r="E2" s="1" t="s">
        <v>114</v>
      </c>
      <c r="F2" s="1" t="s">
        <v>85</v>
      </c>
      <c r="G2" s="1" t="s">
        <v>86</v>
      </c>
      <c r="H2" s="1" t="s">
        <v>87</v>
      </c>
      <c r="I2" s="1" t="s">
        <v>88</v>
      </c>
    </row>
    <row r="3" spans="1:19" x14ac:dyDescent="0.5">
      <c r="A3" t="s">
        <v>134</v>
      </c>
      <c r="B3" t="s">
        <v>139</v>
      </c>
      <c r="C3" t="s">
        <v>104</v>
      </c>
      <c r="D3" t="s">
        <v>133</v>
      </c>
      <c r="E3" s="17">
        <v>0.1</v>
      </c>
      <c r="F3" t="s">
        <v>70</v>
      </c>
    </row>
    <row r="4" spans="1:19" x14ac:dyDescent="0.5">
      <c r="A4" t="s">
        <v>136</v>
      </c>
      <c r="B4" t="s">
        <v>139</v>
      </c>
      <c r="C4" t="s">
        <v>104</v>
      </c>
      <c r="D4" t="s">
        <v>133</v>
      </c>
      <c r="E4" s="17">
        <v>0.1</v>
      </c>
      <c r="F4" t="s">
        <v>70</v>
      </c>
    </row>
    <row r="5" spans="1:19" x14ac:dyDescent="0.5">
      <c r="A5" t="s">
        <v>137</v>
      </c>
      <c r="B5" t="s">
        <v>139</v>
      </c>
      <c r="C5" t="s">
        <v>104</v>
      </c>
      <c r="D5" t="s">
        <v>133</v>
      </c>
      <c r="E5" s="17">
        <v>0.1</v>
      </c>
      <c r="F5" t="s">
        <v>70</v>
      </c>
    </row>
    <row r="6" spans="1:19" x14ac:dyDescent="0.5">
      <c r="A6" t="s">
        <v>138</v>
      </c>
      <c r="B6" t="s">
        <v>139</v>
      </c>
      <c r="C6" t="s">
        <v>104</v>
      </c>
      <c r="D6" t="s">
        <v>133</v>
      </c>
      <c r="E6" s="17">
        <v>0.1</v>
      </c>
      <c r="F6" t="s">
        <v>70</v>
      </c>
    </row>
    <row r="7" spans="1:19" ht="14.7" thickBot="1" x14ac:dyDescent="0.55000000000000004">
      <c r="B7" t="s">
        <v>139</v>
      </c>
      <c r="C7" t="s">
        <v>104</v>
      </c>
      <c r="D7" t="s">
        <v>133</v>
      </c>
      <c r="E7" s="17">
        <v>0.1</v>
      </c>
      <c r="F7" t="s">
        <v>70</v>
      </c>
      <c r="K7" s="1" t="s">
        <v>112</v>
      </c>
      <c r="L7" s="1"/>
      <c r="M7" s="1"/>
      <c r="N7" s="1"/>
      <c r="O7" s="1"/>
      <c r="P7" s="1" t="s">
        <v>113</v>
      </c>
    </row>
    <row r="8" spans="1:19" x14ac:dyDescent="0.5">
      <c r="A8" s="16"/>
      <c r="B8" t="s">
        <v>139</v>
      </c>
      <c r="C8" t="s">
        <v>104</v>
      </c>
      <c r="D8" t="s">
        <v>133</v>
      </c>
      <c r="E8" s="17">
        <v>0.1</v>
      </c>
      <c r="F8" t="s">
        <v>70</v>
      </c>
      <c r="G8" s="16"/>
      <c r="H8" s="16"/>
      <c r="I8" s="16"/>
      <c r="K8" s="3" t="s">
        <v>134</v>
      </c>
      <c r="L8" s="4" t="s">
        <v>136</v>
      </c>
      <c r="M8" s="4" t="s">
        <v>137</v>
      </c>
      <c r="N8" s="5" t="s">
        <v>138</v>
      </c>
      <c r="P8" s="3" t="str">
        <f t="shared" ref="P8:S13" si="0">VLOOKUP(K8,$A:$B,2,FALSE)</f>
        <v>None</v>
      </c>
      <c r="Q8" s="4" t="str">
        <f t="shared" si="0"/>
        <v>None</v>
      </c>
      <c r="R8" s="4" t="str">
        <f t="shared" si="0"/>
        <v>None</v>
      </c>
      <c r="S8" s="5" t="str">
        <f t="shared" si="0"/>
        <v>None</v>
      </c>
    </row>
    <row r="9" spans="1:19" x14ac:dyDescent="0.5">
      <c r="B9" t="s">
        <v>139</v>
      </c>
      <c r="C9" t="s">
        <v>104</v>
      </c>
      <c r="D9" t="s">
        <v>133</v>
      </c>
      <c r="E9" s="17">
        <v>0.1</v>
      </c>
      <c r="F9" t="s">
        <v>70</v>
      </c>
      <c r="K9" s="6"/>
      <c r="L9" s="7"/>
      <c r="M9" s="7"/>
      <c r="N9" s="8"/>
      <c r="P9" s="6" t="e">
        <f>VLOOKUP(K9,$A:$B,2,FALSE)</f>
        <v>#N/A</v>
      </c>
      <c r="Q9" s="7" t="e">
        <f t="shared" si="0"/>
        <v>#N/A</v>
      </c>
      <c r="R9" s="7" t="e">
        <f t="shared" si="0"/>
        <v>#N/A</v>
      </c>
      <c r="S9" s="8" t="e">
        <f t="shared" si="0"/>
        <v>#N/A</v>
      </c>
    </row>
    <row r="10" spans="1:19" x14ac:dyDescent="0.5">
      <c r="B10" t="s">
        <v>139</v>
      </c>
      <c r="C10" t="s">
        <v>104</v>
      </c>
      <c r="D10" t="s">
        <v>133</v>
      </c>
      <c r="E10" s="17">
        <v>0.1</v>
      </c>
      <c r="F10" t="s">
        <v>70</v>
      </c>
      <c r="K10" s="9"/>
      <c r="L10" s="10"/>
      <c r="M10" s="10"/>
      <c r="N10" s="11"/>
      <c r="P10" s="9" t="e">
        <f t="shared" si="0"/>
        <v>#N/A</v>
      </c>
      <c r="Q10" s="10" t="e">
        <f t="shared" si="0"/>
        <v>#N/A</v>
      </c>
      <c r="R10" s="10" t="e">
        <f t="shared" si="0"/>
        <v>#N/A</v>
      </c>
      <c r="S10" s="11" t="e">
        <f t="shared" si="0"/>
        <v>#N/A</v>
      </c>
    </row>
    <row r="11" spans="1:19" x14ac:dyDescent="0.5">
      <c r="A11" t="s">
        <v>129</v>
      </c>
      <c r="B11">
        <f>SUBTOTAL(103,Table16[Drive])</f>
        <v>8</v>
      </c>
      <c r="E11" s="17">
        <f>SUBTOTAL(109,Table16[Capacity])</f>
        <v>0.79999999999999993</v>
      </c>
      <c r="J11" s="16"/>
      <c r="K11" s="6"/>
      <c r="L11" s="7"/>
      <c r="M11" s="7"/>
      <c r="N11" s="8"/>
      <c r="P11" s="6" t="e">
        <f t="shared" si="0"/>
        <v>#N/A</v>
      </c>
      <c r="Q11" s="7" t="e">
        <f t="shared" si="0"/>
        <v>#N/A</v>
      </c>
      <c r="R11" s="7" t="e">
        <f t="shared" si="0"/>
        <v>#N/A</v>
      </c>
      <c r="S11" s="8" t="e">
        <f t="shared" si="0"/>
        <v>#N/A</v>
      </c>
    </row>
    <row r="12" spans="1:19" x14ac:dyDescent="0.5">
      <c r="K12" s="9"/>
      <c r="L12" s="10"/>
      <c r="M12" s="10"/>
      <c r="N12" s="11"/>
      <c r="P12" s="9" t="e">
        <f t="shared" si="0"/>
        <v>#N/A</v>
      </c>
      <c r="Q12" s="10" t="e">
        <f t="shared" si="0"/>
        <v>#N/A</v>
      </c>
      <c r="R12" s="10" t="e">
        <f t="shared" si="0"/>
        <v>#N/A</v>
      </c>
      <c r="S12" s="11" t="e">
        <f t="shared" si="0"/>
        <v>#N/A</v>
      </c>
    </row>
    <row r="13" spans="1:19" ht="14.7" thickBot="1" x14ac:dyDescent="0.55000000000000004">
      <c r="A13" s="1" t="s">
        <v>128</v>
      </c>
      <c r="K13" s="12"/>
      <c r="L13" s="13"/>
      <c r="M13" s="13"/>
      <c r="N13" s="14"/>
      <c r="P13" s="12" t="e">
        <f t="shared" si="0"/>
        <v>#N/A</v>
      </c>
      <c r="Q13" s="13" t="e">
        <f t="shared" si="0"/>
        <v>#N/A</v>
      </c>
      <c r="R13" s="13" t="e">
        <f t="shared" si="0"/>
        <v>#N/A</v>
      </c>
      <c r="S13" s="14" t="e">
        <f t="shared" si="0"/>
        <v>#N/A</v>
      </c>
    </row>
    <row r="14" spans="1:19" ht="14.7" thickBot="1" x14ac:dyDescent="0.55000000000000004">
      <c r="A14" s="21" t="s">
        <v>2</v>
      </c>
      <c r="B14" s="22" t="s">
        <v>84</v>
      </c>
      <c r="C14" s="22" t="s">
        <v>82</v>
      </c>
      <c r="D14" s="22" t="s">
        <v>83</v>
      </c>
      <c r="E14" s="22" t="s">
        <v>114</v>
      </c>
      <c r="F14" s="22" t="s">
        <v>85</v>
      </c>
      <c r="G14" s="22" t="s">
        <v>115</v>
      </c>
      <c r="H14" s="22" t="s">
        <v>87</v>
      </c>
      <c r="I14" s="23" t="s">
        <v>88</v>
      </c>
    </row>
    <row r="15" spans="1:19" ht="14.7" thickBot="1" x14ac:dyDescent="0.55000000000000004">
      <c r="A15" s="16"/>
      <c r="B15" s="16"/>
      <c r="C15" s="16"/>
      <c r="D15" s="16"/>
      <c r="E15" s="24"/>
      <c r="F15" s="16"/>
      <c r="G15" s="16"/>
      <c r="H15" s="16"/>
      <c r="I15" s="16"/>
      <c r="K15" s="25" t="s">
        <v>131</v>
      </c>
    </row>
    <row r="16" spans="1:19" ht="14.7" thickBot="1" x14ac:dyDescent="0.55000000000000004">
      <c r="A16" s="16"/>
      <c r="B16" s="16"/>
      <c r="C16" s="16"/>
      <c r="D16" s="16"/>
      <c r="E16" s="24"/>
      <c r="F16" s="16"/>
      <c r="G16" s="16"/>
      <c r="H16" s="16"/>
      <c r="I16" s="16"/>
    </row>
    <row r="17" spans="1:11" ht="14.7" thickBot="1" x14ac:dyDescent="0.55000000000000004">
      <c r="A17" s="16"/>
      <c r="B17" s="16"/>
      <c r="C17" s="16"/>
      <c r="D17" s="16"/>
      <c r="E17" s="24"/>
      <c r="F17" s="16"/>
      <c r="G17" s="16"/>
      <c r="H17" s="16"/>
      <c r="I17" s="16"/>
      <c r="K17" s="26" t="s">
        <v>132</v>
      </c>
    </row>
  </sheetData>
  <pageMargins left="0.7" right="0.7" top="0.75" bottom="0.75" header="0.3" footer="0.3"/>
  <pageSetup orientation="portrait" verticalDpi="0" r:id="rId1"/>
  <ignoredErrors>
    <ignoredError sqref="P9:S13" evalError="1"/>
  </ignoredErrors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HyperionFN</vt:lpstr>
      <vt:lpstr>HyperionESXi3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Downstairs</dc:creator>
  <cp:lastModifiedBy>Brian Marshall</cp:lastModifiedBy>
  <cp:lastPrinted>2020-04-29T16:10:09Z</cp:lastPrinted>
  <dcterms:created xsi:type="dcterms:W3CDTF">2017-02-12T05:31:26Z</dcterms:created>
  <dcterms:modified xsi:type="dcterms:W3CDTF">2020-04-29T16:17:54Z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